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56" windowWidth="12732" windowHeight="6132" activeTab="0"/>
  </bookViews>
  <sheets>
    <sheet name="correlation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<sst xmlns="http://schemas.openxmlformats.org/spreadsheetml/2006/main" count="20" uniqueCount="18">
  <si>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result</t>
  </si>
  <si>
    <t>denom</t>
  </si>
  <si>
    <t>X</t>
  </si>
  <si>
    <t>Y</t>
  </si>
  <si>
    <t>rank x</t>
  </si>
  <si>
    <t>rank y</t>
  </si>
  <si>
    <r>
      <t xml:space="preserve">the spearman correlation of X and Y is </t>
    </r>
    <r>
      <rPr>
        <b/>
        <sz val="10"/>
        <color indexed="10"/>
        <rFont val="Arial"/>
        <family val="2"/>
      </rPr>
      <t>-0.75701</t>
    </r>
  </si>
  <si>
    <t>sum(XY)</t>
  </si>
  <si>
    <t>sumX * sumY /N</t>
  </si>
  <si>
    <t>sum(X^2)</t>
  </si>
  <si>
    <t>sum((Y^2)</t>
  </si>
  <si>
    <t>numerator</t>
  </si>
  <si>
    <t>denominator1</t>
  </si>
  <si>
    <t>denominator2</t>
  </si>
  <si>
    <t>Pearson correlation</t>
  </si>
  <si>
    <r>
      <t xml:space="preserve">the pearson correlation of X and Y is </t>
    </r>
    <r>
      <rPr>
        <b/>
        <sz val="10"/>
        <color indexed="10"/>
        <rFont val="Arial"/>
        <family val="2"/>
      </rPr>
      <t>-0.72711</t>
    </r>
  </si>
  <si>
    <t>reault</t>
  </si>
  <si>
    <t>Spearman correlation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</si>
</sst>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20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Border="1" applyAlignment="1">
      <alignment/>
    </xf>
    <xf numFmtId="0" fontId="5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I12" sqref="I12"/>
    </sheetView>
  </sheetViews>
  <sheetFormatPr defaultColWidth="9.140625" defaultRowHeight="12.75"/>
  <cols>
    <col min="4" max="4" width="17.28125" style="0" customWidth="1"/>
    <col min="9" max="9" width="23.57421875" style="0" customWidth="1"/>
  </cols>
  <sheetData>
    <row r="1" ht="13.5" thickBot="1">
      <c r="A1" t="s">
        <v>14</v>
      </c>
    </row>
    <row r="2" spans="1:4" ht="12.75">
      <c r="A2" s="8" t="s">
        <v>2</v>
      </c>
      <c r="B2" s="9" t="s">
        <v>3</v>
      </c>
      <c r="C2" s="9" t="s">
        <v>7</v>
      </c>
      <c r="D2" s="10" t="s">
        <v>8</v>
      </c>
    </row>
    <row r="3" spans="1:4" ht="12.75">
      <c r="A3" s="11">
        <v>270</v>
      </c>
      <c r="B3" s="1">
        <v>2</v>
      </c>
      <c r="C3" s="3">
        <f>SUM(A3*B3,A4*B4,A5*B5,A6*B6,A7*B7,A8*B8,A9*B9,A10*B10,A11*B11,A12*B12)</f>
        <v>5101</v>
      </c>
      <c r="D3" s="12">
        <f>SUM(A3:A12)*SUM(B3:B12)/10</f>
        <v>6005.525</v>
      </c>
    </row>
    <row r="4" spans="1:4" ht="12.75">
      <c r="A4" s="11">
        <v>50</v>
      </c>
      <c r="B4" s="1">
        <v>1.8</v>
      </c>
      <c r="C4" s="1"/>
      <c r="D4" s="13"/>
    </row>
    <row r="5" spans="1:4" ht="12.75">
      <c r="A5" s="11">
        <v>175</v>
      </c>
      <c r="B5" s="1">
        <v>1.2</v>
      </c>
      <c r="C5" s="1" t="s">
        <v>9</v>
      </c>
      <c r="D5" s="13" t="s">
        <v>10</v>
      </c>
    </row>
    <row r="6" spans="1:4" ht="12.75">
      <c r="A6" s="11">
        <v>580</v>
      </c>
      <c r="B6" s="1">
        <v>1.2</v>
      </c>
      <c r="C6" s="3">
        <f>SUM(A3*A3,A4*A4,A5*A5,A6*A6,A7*A7,A8*A8,A9*A9,A10*A10,A11*A11,A12*A12)</f>
        <v>3644375</v>
      </c>
      <c r="D6" s="12">
        <f>SUM(B3*B3,B4*B4,B5*B5,B6*B6,B7*B7,B8*B8,B9*B9,B10*B10,B11*B11,B12*B12)</f>
        <v>14.8425</v>
      </c>
    </row>
    <row r="7" spans="1:4" ht="12.75">
      <c r="A7" s="11">
        <v>375</v>
      </c>
      <c r="B7" s="1">
        <v>1</v>
      </c>
      <c r="C7" s="1"/>
      <c r="D7" s="13"/>
    </row>
    <row r="8" spans="1:4" ht="12.75">
      <c r="A8" s="11">
        <v>425</v>
      </c>
      <c r="B8" s="1">
        <v>1</v>
      </c>
      <c r="C8" s="1" t="s">
        <v>11</v>
      </c>
      <c r="D8" s="12">
        <f>C3-D3</f>
        <v>-904.5249999999996</v>
      </c>
    </row>
    <row r="9" spans="1:4" ht="12.75">
      <c r="A9" s="11">
        <v>890</v>
      </c>
      <c r="B9" s="1">
        <v>1</v>
      </c>
      <c r="C9" s="1" t="s">
        <v>12</v>
      </c>
      <c r="D9" s="12">
        <f>C6-SUM(A3:A12)*SUM(A3:A12)/10</f>
        <v>893372.5</v>
      </c>
    </row>
    <row r="10" spans="1:4" ht="12.75">
      <c r="A10" s="11">
        <v>980</v>
      </c>
      <c r="B10" s="1">
        <v>0.85</v>
      </c>
      <c r="C10" s="1" t="s">
        <v>13</v>
      </c>
      <c r="D10" s="12">
        <f>D6-SUM(B3:B12)*SUM(B3:B12)/10</f>
        <v>1.7322500000000005</v>
      </c>
    </row>
    <row r="11" spans="1:4" ht="12.75">
      <c r="A11" s="11">
        <v>710</v>
      </c>
      <c r="B11" s="1">
        <v>0.8</v>
      </c>
      <c r="C11" s="1"/>
      <c r="D11" s="13"/>
    </row>
    <row r="12" spans="1:4" ht="12.75">
      <c r="A12" s="11">
        <v>790</v>
      </c>
      <c r="B12" s="1">
        <v>0.6</v>
      </c>
      <c r="C12" s="18" t="s">
        <v>16</v>
      </c>
      <c r="D12" s="14">
        <f>D8/SQRT(D9*D10)</f>
        <v>-0.7271081286787913</v>
      </c>
    </row>
    <row r="13" spans="1:4" ht="13.5" thickBot="1">
      <c r="A13" s="15"/>
      <c r="B13" s="16"/>
      <c r="C13" s="16" t="s">
        <v>15</v>
      </c>
      <c r="D13" s="17"/>
    </row>
    <row r="17" ht="13.5" thickBot="1">
      <c r="A17" t="s">
        <v>17</v>
      </c>
    </row>
    <row r="18" spans="1:9" ht="12.75">
      <c r="A18" s="8" t="s">
        <v>2</v>
      </c>
      <c r="B18" s="9" t="s">
        <v>3</v>
      </c>
      <c r="C18" s="19" t="s">
        <v>4</v>
      </c>
      <c r="D18" s="19" t="s">
        <v>5</v>
      </c>
      <c r="E18" s="9"/>
      <c r="F18" s="9"/>
      <c r="G18" s="9"/>
      <c r="H18" s="9"/>
      <c r="I18" s="10"/>
    </row>
    <row r="19" spans="1:9" ht="12.75">
      <c r="A19" s="11">
        <v>270</v>
      </c>
      <c r="B19" s="1">
        <v>2</v>
      </c>
      <c r="C19" s="2">
        <v>8</v>
      </c>
      <c r="D19" s="2">
        <v>1</v>
      </c>
      <c r="E19" s="3">
        <f>C19-AVERAGE($C$19:$C$28)</f>
        <v>2.5</v>
      </c>
      <c r="F19" s="3">
        <f>D19-AVERAGE($D$19:$D$28)</f>
        <v>-4.5</v>
      </c>
      <c r="G19" s="4">
        <f>E19*F19</f>
        <v>-11.25</v>
      </c>
      <c r="H19" s="5">
        <f>E19*E19</f>
        <v>6.25</v>
      </c>
      <c r="I19" s="20">
        <f>F19*F19</f>
        <v>20.25</v>
      </c>
    </row>
    <row r="20" spans="1:9" ht="12.75">
      <c r="A20" s="11">
        <v>50</v>
      </c>
      <c r="B20" s="1">
        <v>1.8</v>
      </c>
      <c r="C20" s="2">
        <v>10</v>
      </c>
      <c r="D20" s="2">
        <v>2</v>
      </c>
      <c r="E20" s="3">
        <f>C20-AVERAGE($C$19:$C$28)</f>
        <v>4.5</v>
      </c>
      <c r="F20" s="3">
        <f>D20-AVERAGE($D$19:$D$28)</f>
        <v>-3.5</v>
      </c>
      <c r="G20" s="4">
        <f aca="true" t="shared" si="0" ref="G20:G28">E20*F20</f>
        <v>-15.75</v>
      </c>
      <c r="H20" s="5">
        <f aca="true" t="shared" si="1" ref="H20:H28">E20*E20</f>
        <v>20.25</v>
      </c>
      <c r="I20" s="20">
        <f aca="true" t="shared" si="2" ref="I20:I28">F20*F20</f>
        <v>12.25</v>
      </c>
    </row>
    <row r="21" spans="1:9" ht="12.75">
      <c r="A21" s="11">
        <v>175</v>
      </c>
      <c r="B21" s="1">
        <v>1.2</v>
      </c>
      <c r="C21" s="2">
        <v>9</v>
      </c>
      <c r="D21" s="2">
        <v>3.5</v>
      </c>
      <c r="E21" s="3">
        <f>C21-AVERAGE($C$19:$C$28)</f>
        <v>3.5</v>
      </c>
      <c r="F21" s="3">
        <f>D21-AVERAGE($D$19:$D$28)</f>
        <v>-2</v>
      </c>
      <c r="G21" s="4">
        <f t="shared" si="0"/>
        <v>-7</v>
      </c>
      <c r="H21" s="5">
        <f t="shared" si="1"/>
        <v>12.25</v>
      </c>
      <c r="I21" s="20">
        <f t="shared" si="2"/>
        <v>4</v>
      </c>
    </row>
    <row r="22" spans="1:9" ht="12.75">
      <c r="A22" s="11">
        <v>580</v>
      </c>
      <c r="B22" s="1">
        <v>1.2</v>
      </c>
      <c r="C22" s="2">
        <v>5</v>
      </c>
      <c r="D22" s="2">
        <v>3.5</v>
      </c>
      <c r="E22" s="3">
        <f>C22-AVERAGE($C$19:$C$28)</f>
        <v>-0.5</v>
      </c>
      <c r="F22" s="3">
        <f>D22-AVERAGE($D$19:$D$28)</f>
        <v>-2</v>
      </c>
      <c r="G22" s="4">
        <f t="shared" si="0"/>
        <v>1</v>
      </c>
      <c r="H22" s="5">
        <f t="shared" si="1"/>
        <v>0.25</v>
      </c>
      <c r="I22" s="20">
        <f t="shared" si="2"/>
        <v>4</v>
      </c>
    </row>
    <row r="23" spans="1:9" ht="12.75">
      <c r="A23" s="11">
        <v>375</v>
      </c>
      <c r="B23" s="1">
        <v>1</v>
      </c>
      <c r="C23" s="2">
        <v>7</v>
      </c>
      <c r="D23" s="2">
        <v>6</v>
      </c>
      <c r="E23" s="3">
        <f>C23-AVERAGE($C$19:$C$28)</f>
        <v>1.5</v>
      </c>
      <c r="F23" s="3">
        <f>D23-AVERAGE($D$19:$D$28)</f>
        <v>0.5</v>
      </c>
      <c r="G23" s="4">
        <f t="shared" si="0"/>
        <v>0.75</v>
      </c>
      <c r="H23" s="5">
        <f t="shared" si="1"/>
        <v>2.25</v>
      </c>
      <c r="I23" s="20">
        <f t="shared" si="2"/>
        <v>0.25</v>
      </c>
    </row>
    <row r="24" spans="1:9" ht="12.75">
      <c r="A24" s="11">
        <v>425</v>
      </c>
      <c r="B24" s="1">
        <v>1</v>
      </c>
      <c r="C24" s="2">
        <v>6</v>
      </c>
      <c r="D24" s="2">
        <v>6</v>
      </c>
      <c r="E24" s="3">
        <f>C24-AVERAGE($C$19:$C$28)</f>
        <v>0.5</v>
      </c>
      <c r="F24" s="3">
        <f>D24-AVERAGE($D$19:$D$28)</f>
        <v>0.5</v>
      </c>
      <c r="G24" s="4">
        <f t="shared" si="0"/>
        <v>0.25</v>
      </c>
      <c r="H24" s="5">
        <f t="shared" si="1"/>
        <v>0.25</v>
      </c>
      <c r="I24" s="20">
        <f t="shared" si="2"/>
        <v>0.25</v>
      </c>
    </row>
    <row r="25" spans="1:9" ht="12.75">
      <c r="A25" s="11">
        <v>890</v>
      </c>
      <c r="B25" s="1">
        <v>1</v>
      </c>
      <c r="C25" s="2">
        <v>2</v>
      </c>
      <c r="D25" s="2">
        <v>6</v>
      </c>
      <c r="E25" s="3">
        <f>C25-AVERAGE($C$19:$C$28)</f>
        <v>-3.5</v>
      </c>
      <c r="F25" s="3">
        <f>D25-AVERAGE($D$19:$D$28)</f>
        <v>0.5</v>
      </c>
      <c r="G25" s="4">
        <f t="shared" si="0"/>
        <v>-1.75</v>
      </c>
      <c r="H25" s="5">
        <f t="shared" si="1"/>
        <v>12.25</v>
      </c>
      <c r="I25" s="20">
        <f t="shared" si="2"/>
        <v>0.25</v>
      </c>
    </row>
    <row r="26" spans="1:9" ht="12.75">
      <c r="A26" s="11">
        <v>980</v>
      </c>
      <c r="B26" s="1">
        <v>0.85</v>
      </c>
      <c r="C26" s="2">
        <v>1</v>
      </c>
      <c r="D26" s="2">
        <v>8</v>
      </c>
      <c r="E26" s="3">
        <f>C26-AVERAGE($C$19:$C$28)</f>
        <v>-4.5</v>
      </c>
      <c r="F26" s="3">
        <f>D26-AVERAGE($D$19:$D$28)</f>
        <v>2.5</v>
      </c>
      <c r="G26" s="4">
        <f t="shared" si="0"/>
        <v>-11.25</v>
      </c>
      <c r="H26" s="5">
        <f t="shared" si="1"/>
        <v>20.25</v>
      </c>
      <c r="I26" s="20">
        <f t="shared" si="2"/>
        <v>6.25</v>
      </c>
    </row>
    <row r="27" spans="1:9" ht="12.75">
      <c r="A27" s="11">
        <v>710</v>
      </c>
      <c r="B27" s="1">
        <v>0.8</v>
      </c>
      <c r="C27" s="2">
        <v>4</v>
      </c>
      <c r="D27" s="2">
        <v>9</v>
      </c>
      <c r="E27" s="3">
        <f>C27-AVERAGE($C$19:$C$28)</f>
        <v>-1.5</v>
      </c>
      <c r="F27" s="3">
        <f>D27-AVERAGE($D$19:$D$28)</f>
        <v>3.5</v>
      </c>
      <c r="G27" s="4">
        <f t="shared" si="0"/>
        <v>-5.25</v>
      </c>
      <c r="H27" s="5">
        <f t="shared" si="1"/>
        <v>2.25</v>
      </c>
      <c r="I27" s="20">
        <f t="shared" si="2"/>
        <v>12.25</v>
      </c>
    </row>
    <row r="28" spans="1:9" ht="12.75">
      <c r="A28" s="11">
        <v>790</v>
      </c>
      <c r="B28" s="1">
        <v>0.6</v>
      </c>
      <c r="C28" s="2">
        <v>3</v>
      </c>
      <c r="D28" s="2">
        <v>10</v>
      </c>
      <c r="E28" s="3">
        <f>C28-AVERAGE($C$19:$C$28)</f>
        <v>-2.5</v>
      </c>
      <c r="F28" s="3">
        <f>D28-AVERAGE($D$19:$D$28)</f>
        <v>4.5</v>
      </c>
      <c r="G28" s="4">
        <f t="shared" si="0"/>
        <v>-11.25</v>
      </c>
      <c r="H28" s="5">
        <f t="shared" si="1"/>
        <v>6.25</v>
      </c>
      <c r="I28" s="20">
        <f t="shared" si="2"/>
        <v>20.25</v>
      </c>
    </row>
    <row r="29" spans="1:9" ht="12.75">
      <c r="A29" s="11"/>
      <c r="B29" s="1"/>
      <c r="C29" s="2"/>
      <c r="D29" s="2"/>
      <c r="E29" s="1"/>
      <c r="F29" s="1"/>
      <c r="G29" s="6">
        <f>SUM(G19:G28)</f>
        <v>-61.5</v>
      </c>
      <c r="H29" s="5">
        <f>SUM(H19:H28)</f>
        <v>82.5</v>
      </c>
      <c r="I29" s="20">
        <f>SUM(I19:I28)</f>
        <v>80</v>
      </c>
    </row>
    <row r="30" spans="1:9" ht="12.75">
      <c r="A30" s="11"/>
      <c r="B30" s="1"/>
      <c r="C30" s="1"/>
      <c r="D30" s="1"/>
      <c r="E30" s="1"/>
      <c r="F30" s="1"/>
      <c r="G30" s="1" t="s">
        <v>1</v>
      </c>
      <c r="H30" s="6">
        <f>SQRT(H29*I29)</f>
        <v>81.24038404635961</v>
      </c>
      <c r="I30" s="13"/>
    </row>
    <row r="31" spans="1:9" ht="12.75">
      <c r="A31" s="11"/>
      <c r="B31" s="1"/>
      <c r="C31" s="1"/>
      <c r="D31" s="1"/>
      <c r="E31" s="1"/>
      <c r="F31" s="1"/>
      <c r="G31" s="1" t="s">
        <v>0</v>
      </c>
      <c r="H31" s="7">
        <f>G29/H30</f>
        <v>-0.7570126695228963</v>
      </c>
      <c r="I31" s="13"/>
    </row>
    <row r="32" spans="1:9" ht="12.75">
      <c r="A32" s="11"/>
      <c r="B32" s="1"/>
      <c r="C32" s="1"/>
      <c r="D32" s="1"/>
      <c r="E32" s="1"/>
      <c r="F32" s="1"/>
      <c r="G32" s="1"/>
      <c r="H32" s="1"/>
      <c r="I32" s="13"/>
    </row>
    <row r="33" spans="1:9" ht="13.5" thickBot="1">
      <c r="A33" s="15"/>
      <c r="B33" s="16"/>
      <c r="C33" s="16"/>
      <c r="D33" s="16"/>
      <c r="E33" s="16"/>
      <c r="F33" s="16"/>
      <c r="G33" s="16" t="s">
        <v>6</v>
      </c>
      <c r="H33" s="16"/>
      <c r="I33" s="17"/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Joan</cp:lastModifiedBy>
  <cp:lastPrinted>2005-05-06T20:40:49Z</cp:lastPrinted>
  <dcterms:created xsi:type="dcterms:W3CDTF">2005-05-06T19:24:39Z</dcterms:created>
  <dcterms:modified xsi:type="dcterms:W3CDTF">2005-05-09T16:11:47Z</dcterms:modified>
  <cp:category/>
  <cp:version/>
  <cp:contentType/>
  <cp:contentStatus/>
</cp:coreProperties>
</file>